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7_JUL_2018\Rendicion Cuentas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<sst xmlns="http://schemas.openxmlformats.org/spreadsheetml/2006/main" count="221" uniqueCount="121">
  <si>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</si>
  <si>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</si>
  <si>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</si>
  <si>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</si>
  <si>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</si>
  <si>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</si>
  <si>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</si>
  <si>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</si>
  <si>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</si>
  <si>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</si>
  <si>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</si>
  <si>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</si>
  <si>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</si>
  <si>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</si>
  <si>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</si>
  <si>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</si>
  <si>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</si>
  <si>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</si>
  <si>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</si>
  <si>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</si>
  <si>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</si>
  <si>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</si>
  <si>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</si>
  <si>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</si>
  <si>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</si>
  <si>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</si>
  <si>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</si>
  <si>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</si>
  <si>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</si>
  <si>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</si>
  <si>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</si>
  <si>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</si>
  <si>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</si>
  <si>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</si>
  <si>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</si>
  <si>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</si>
  <si>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</si>
  <si>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</si>
  <si>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</si>
  <si>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</si>
  <si>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</si>
  <si>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</si>
  <si>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</si>
  <si>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</si>
  <si>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</si>
  <si>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</si>
  <si>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</si>
  <si>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</si>
  <si>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</si>
  <si>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</si>
  <si>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</si>
  <si>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</si>
  <si>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</si>
  <si>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</si>
  <si>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</si>
  <si>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</si>
  <si>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</si>
  <si>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</si>
  <si>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</si>
  <si>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</si>
  <si>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</si>
  <si>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</si>
  <si>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</si>
  <si>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</si>
  <si>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</si>
  <si>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</si>
  <si>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</si>
  <si>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</si>
  <si>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</si>
  <si>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</si>
  <si>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</si>
  <si>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</si>
  <si>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</si>
  <si>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</si>
  <si>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</si>
  <si>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</si>
  <si>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</si>
  <si>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</si>
  <si>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</si>
  <si>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</si>
  <si>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</si>
  <si>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</si>
  <si>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</si>
  <si>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</si>
  <si>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</si>
  <si>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</si>
  <si>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</si>
  <si>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</si>
  <si>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</si>
  <si>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</si>
  <si>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</si>
  <si>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</si>
  <si>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</si>
  <si>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</si>
  <si>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</si>
  <si>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</si>
  <si>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</si>
  <si>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</si>
  <si>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</si>
  <si>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</si>
  <si>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</si>
  <si>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</si>
  <si>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</si>
  <si>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</si>
  <si>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</si>
  <si>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</si>
  <si>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</si>
  <si>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</si>
  <si>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</si>
  <si>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</si>
  <si>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</si>
  <si>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</si>
  <si>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</si>
  <si>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</si>
  <si>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</si>
  <si>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</si>
  <si>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 xml:space="preserve">De acuerdo con la depuración adelantada en coordinacion con la Subdirección Financiera, a partir de la fecha se incluyen en este apartado los servidores públicos del regrimen de retroactividad en cesantías, que se encuentran actualmente afiliados al Fondo Nacional del Ahorro. </t>
  </si>
  <si>
    <t>Gustavo Adolfo Carreño 13 de agosto al 02 de noviembre de 2018 (60 días hábiles)</t>
  </si>
  <si>
    <t>Hora de Lactancia - Directiva 002/17</t>
  </si>
  <si>
    <t>AL INTERIOR: Ya Terminadas (12 CON VIÁTICOS +6 SIN VIÁTICOS)</t>
  </si>
  <si>
    <t>- Ana Estrher Tovar Porras
- Armando Rodriguez Ángel
- Gabriel Enrique Barreto González, 2 años, desde El 01/11/2017
-Doris Monroy - a partir del 10 de mayo de 2018 por el térmico de 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</si>
</sst>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20" fillId="0" borderId="3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I22" sqref="I22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>
        <v>43312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8" t="s">
        <v>26</v>
      </c>
      <c r="C9" s="108" t="s">
        <v>17</v>
      </c>
      <c r="D9" s="108" t="s">
        <v>18</v>
      </c>
      <c r="E9" s="109" t="s">
        <v>2</v>
      </c>
      <c r="F9" s="109" t="s">
        <v>3</v>
      </c>
      <c r="G9" s="109" t="s">
        <v>4</v>
      </c>
      <c r="H9" s="110" t="s">
        <v>5</v>
      </c>
      <c r="I9" s="110" t="s">
        <v>6</v>
      </c>
      <c r="J9" s="110" t="s">
        <v>7</v>
      </c>
      <c r="K9" s="111" t="s">
        <v>8</v>
      </c>
      <c r="L9" s="111" t="s">
        <v>9</v>
      </c>
      <c r="M9" s="111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20">
        <v>1</v>
      </c>
      <c r="C10" s="120"/>
      <c r="D10" s="120">
        <v>89</v>
      </c>
      <c r="E10" s="121">
        <v>2</v>
      </c>
      <c r="F10" s="121">
        <v>1</v>
      </c>
      <c r="G10" s="121">
        <v>68</v>
      </c>
      <c r="H10" s="122"/>
      <c r="I10" s="122"/>
      <c r="J10" s="122">
        <v>5</v>
      </c>
      <c r="K10" s="123"/>
      <c r="L10" s="123"/>
      <c r="M10" s="123"/>
      <c r="N10" s="124">
        <f>B10+E10+H10+K10</f>
        <v>3</v>
      </c>
      <c r="O10" s="124">
        <f>C10+F10+I10+L10</f>
        <v>1</v>
      </c>
      <c r="P10" s="124">
        <f>D10+G10+J10+M10</f>
        <v>162</v>
      </c>
      <c r="Q10" s="6"/>
    </row>
    <row r="11" spans="1:20" ht="15" x14ac:dyDescent="0.25">
      <c r="A11" s="9" t="s">
        <v>20</v>
      </c>
      <c r="B11" s="120"/>
      <c r="C11" s="120"/>
      <c r="D11" s="120">
        <v>62</v>
      </c>
      <c r="E11" s="121"/>
      <c r="F11" s="121"/>
      <c r="G11" s="121">
        <v>41</v>
      </c>
      <c r="H11" s="122"/>
      <c r="I11" s="122"/>
      <c r="J11" s="122"/>
      <c r="K11" s="123"/>
      <c r="L11" s="123"/>
      <c r="M11" s="123"/>
      <c r="N11" s="124">
        <f t="shared" ref="N11:P16" si="0">B11+E11+H11+K11</f>
        <v>0</v>
      </c>
      <c r="O11" s="124">
        <f t="shared" si="0"/>
        <v>0</v>
      </c>
      <c r="P11" s="124">
        <f t="shared" si="0"/>
        <v>103</v>
      </c>
      <c r="Q11" s="6"/>
    </row>
    <row r="12" spans="1:20" ht="15" x14ac:dyDescent="0.25">
      <c r="A12" s="9" t="s">
        <v>21</v>
      </c>
      <c r="B12" s="120"/>
      <c r="C12" s="120">
        <v>2</v>
      </c>
      <c r="D12" s="120">
        <v>484</v>
      </c>
      <c r="E12" s="121">
        <v>1</v>
      </c>
      <c r="F12" s="121"/>
      <c r="G12" s="121">
        <v>130</v>
      </c>
      <c r="H12" s="122"/>
      <c r="I12" s="122"/>
      <c r="J12" s="122">
        <v>2</v>
      </c>
      <c r="K12" s="123"/>
      <c r="L12" s="123"/>
      <c r="M12" s="123"/>
      <c r="N12" s="124">
        <f t="shared" si="0"/>
        <v>1</v>
      </c>
      <c r="O12" s="124">
        <f t="shared" si="0"/>
        <v>2</v>
      </c>
      <c r="P12" s="124">
        <f t="shared" si="0"/>
        <v>616</v>
      </c>
      <c r="Q12" s="6"/>
    </row>
    <row r="13" spans="1:20" ht="15" x14ac:dyDescent="0.25">
      <c r="A13" s="9" t="s">
        <v>22</v>
      </c>
      <c r="B13" s="120"/>
      <c r="C13" s="120"/>
      <c r="D13" s="120"/>
      <c r="E13" s="121"/>
      <c r="F13" s="121"/>
      <c r="G13" s="121"/>
      <c r="H13" s="122"/>
      <c r="I13" s="122"/>
      <c r="J13" s="122"/>
      <c r="K13" s="123"/>
      <c r="L13" s="123"/>
      <c r="M13" s="123"/>
      <c r="N13" s="124">
        <f t="shared" si="0"/>
        <v>0</v>
      </c>
      <c r="O13" s="124">
        <f t="shared" si="0"/>
        <v>0</v>
      </c>
      <c r="P13" s="124">
        <f t="shared" si="0"/>
        <v>0</v>
      </c>
      <c r="Q13" s="6"/>
    </row>
    <row r="14" spans="1:20" ht="15" x14ac:dyDescent="0.25">
      <c r="A14" s="9" t="s">
        <v>23</v>
      </c>
      <c r="B14" s="120"/>
      <c r="C14" s="120"/>
      <c r="D14" s="120">
        <v>1</v>
      </c>
      <c r="E14" s="121"/>
      <c r="F14" s="121"/>
      <c r="G14" s="121"/>
      <c r="H14" s="122"/>
      <c r="I14" s="122"/>
      <c r="J14" s="122">
        <v>30</v>
      </c>
      <c r="K14" s="123"/>
      <c r="L14" s="123"/>
      <c r="M14" s="123"/>
      <c r="N14" s="124">
        <f t="shared" si="0"/>
        <v>0</v>
      </c>
      <c r="O14" s="124">
        <f t="shared" si="0"/>
        <v>0</v>
      </c>
      <c r="P14" s="124">
        <f t="shared" si="0"/>
        <v>31</v>
      </c>
      <c r="Q14" s="6"/>
    </row>
    <row r="15" spans="1:20" ht="15" x14ac:dyDescent="0.25">
      <c r="A15" s="9" t="s">
        <v>24</v>
      </c>
      <c r="B15" s="120"/>
      <c r="C15" s="120"/>
      <c r="D15" s="120">
        <v>7</v>
      </c>
      <c r="E15" s="121"/>
      <c r="F15" s="121"/>
      <c r="G15" s="121"/>
      <c r="H15" s="122"/>
      <c r="I15" s="122">
        <v>1</v>
      </c>
      <c r="J15" s="122">
        <v>117</v>
      </c>
      <c r="K15" s="123"/>
      <c r="L15" s="123"/>
      <c r="M15" s="123"/>
      <c r="N15" s="124">
        <f t="shared" si="0"/>
        <v>0</v>
      </c>
      <c r="O15" s="124">
        <f t="shared" si="0"/>
        <v>1</v>
      </c>
      <c r="P15" s="124">
        <f t="shared" si="0"/>
        <v>124</v>
      </c>
      <c r="Q15" s="6"/>
    </row>
    <row r="16" spans="1:20" ht="15.75" thickBot="1" x14ac:dyDescent="0.3">
      <c r="A16" s="9" t="s">
        <v>25</v>
      </c>
      <c r="B16" s="120"/>
      <c r="C16" s="120"/>
      <c r="D16" s="120"/>
      <c r="E16" s="121"/>
      <c r="F16" s="121"/>
      <c r="G16" s="121"/>
      <c r="H16" s="122"/>
      <c r="I16" s="122"/>
      <c r="J16" s="122"/>
      <c r="K16" s="123"/>
      <c r="L16" s="123"/>
      <c r="M16" s="123"/>
      <c r="N16" s="124">
        <f t="shared" si="0"/>
        <v>0</v>
      </c>
      <c r="O16" s="124">
        <f t="shared" si="0"/>
        <v>0</v>
      </c>
      <c r="P16" s="124">
        <f t="shared" si="0"/>
        <v>0</v>
      </c>
      <c r="Q16" s="6"/>
    </row>
    <row r="17" spans="1:17" ht="13.5" thickBot="1" x14ac:dyDescent="0.25">
      <c r="A17" s="7" t="s">
        <v>1</v>
      </c>
      <c r="B17" s="108">
        <f t="shared" ref="B17:O17" si="1">SUM(B10:B16)</f>
        <v>1</v>
      </c>
      <c r="C17" s="108">
        <f t="shared" si="1"/>
        <v>2</v>
      </c>
      <c r="D17" s="108">
        <f t="shared" si="1"/>
        <v>643</v>
      </c>
      <c r="E17" s="109">
        <f t="shared" si="1"/>
        <v>3</v>
      </c>
      <c r="F17" s="109">
        <f t="shared" si="1"/>
        <v>1</v>
      </c>
      <c r="G17" s="109">
        <f t="shared" si="1"/>
        <v>239</v>
      </c>
      <c r="H17" s="110">
        <f t="shared" si="1"/>
        <v>0</v>
      </c>
      <c r="I17" s="110">
        <f t="shared" si="1"/>
        <v>1</v>
      </c>
      <c r="J17" s="110">
        <f t="shared" si="1"/>
        <v>154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3">
        <f t="shared" si="1"/>
        <v>4</v>
      </c>
      <c r="O17" s="3">
        <f t="shared" si="1"/>
        <v>4</v>
      </c>
      <c r="P17" s="3">
        <f>SUM(P10:P16)</f>
        <v>1036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25" zoomScaleNormal="100" workbookViewId="0">
      <selection activeCell="I39" sqref="I39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>
        <f>'302-A - VINCULACION'!B4</f>
        <v>43312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4" t="s">
        <v>28</v>
      </c>
      <c r="C6" s="134"/>
      <c r="D6" s="134"/>
      <c r="E6" s="134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9">
        <v>297813833</v>
      </c>
      <c r="C11" s="99">
        <v>252988732</v>
      </c>
      <c r="D11" s="99">
        <v>2340389086</v>
      </c>
      <c r="E11" s="99"/>
      <c r="F11" s="99">
        <v>225561305</v>
      </c>
      <c r="G11" s="99">
        <v>869205512</v>
      </c>
      <c r="H11" s="99"/>
      <c r="I11" s="90"/>
    </row>
    <row r="12" spans="1:10" ht="15" x14ac:dyDescent="0.25">
      <c r="A12" s="19" t="s">
        <v>38</v>
      </c>
      <c r="B12" s="99">
        <v>21393817</v>
      </c>
      <c r="C12" s="99">
        <v>4922633</v>
      </c>
      <c r="D12" s="99"/>
      <c r="E12" s="99"/>
      <c r="F12" s="99"/>
      <c r="G12" s="99"/>
      <c r="H12" s="99"/>
      <c r="I12" s="90"/>
    </row>
    <row r="13" spans="1:10" ht="15" x14ac:dyDescent="0.25">
      <c r="A13" s="19" t="s">
        <v>39</v>
      </c>
      <c r="B13" s="99"/>
      <c r="C13" s="99">
        <v>276219</v>
      </c>
      <c r="D13" s="99"/>
      <c r="E13" s="99"/>
      <c r="F13" s="99"/>
      <c r="G13" s="99"/>
      <c r="H13" s="99"/>
      <c r="I13" s="90"/>
    </row>
    <row r="14" spans="1:10" ht="15" x14ac:dyDescent="0.25">
      <c r="A14" s="19" t="s">
        <v>40</v>
      </c>
      <c r="B14" s="99">
        <v>4954519</v>
      </c>
      <c r="C14" s="99"/>
      <c r="D14" s="99"/>
      <c r="E14" s="99"/>
      <c r="F14" s="99"/>
      <c r="G14" s="99"/>
      <c r="H14" s="99"/>
      <c r="I14" s="90"/>
    </row>
    <row r="15" spans="1:10" ht="15" x14ac:dyDescent="0.25">
      <c r="A15" s="19" t="s">
        <v>41</v>
      </c>
      <c r="B15" s="99">
        <v>5214744</v>
      </c>
      <c r="C15" s="99"/>
      <c r="D15" s="99"/>
      <c r="E15" s="99"/>
      <c r="F15" s="99"/>
      <c r="G15" s="99"/>
      <c r="H15" s="99"/>
      <c r="I15" s="90"/>
    </row>
    <row r="16" spans="1:10" ht="15" x14ac:dyDescent="0.25">
      <c r="A16" s="19" t="s">
        <v>42</v>
      </c>
      <c r="B16" s="99"/>
      <c r="C16" s="99"/>
      <c r="D16" s="99">
        <v>1319164</v>
      </c>
      <c r="E16" s="99"/>
      <c r="F16" s="99">
        <v>72758164</v>
      </c>
      <c r="G16" s="99">
        <v>289819786</v>
      </c>
      <c r="H16" s="99"/>
      <c r="I16" s="90"/>
    </row>
    <row r="17" spans="1:9" ht="15" x14ac:dyDescent="0.25">
      <c r="A17" s="19" t="s">
        <v>43</v>
      </c>
      <c r="B17" s="99"/>
      <c r="C17" s="99"/>
      <c r="D17" s="99">
        <v>990747786</v>
      </c>
      <c r="E17" s="99"/>
      <c r="F17" s="99">
        <v>97257660</v>
      </c>
      <c r="G17" s="99">
        <v>392910468</v>
      </c>
      <c r="H17" s="99"/>
      <c r="I17" s="90"/>
    </row>
    <row r="18" spans="1:9" ht="15" x14ac:dyDescent="0.25">
      <c r="A18" s="19" t="s">
        <v>44</v>
      </c>
      <c r="B18" s="99">
        <v>3433026</v>
      </c>
      <c r="C18" s="99"/>
      <c r="D18" s="99"/>
      <c r="E18" s="99"/>
      <c r="F18" s="99"/>
      <c r="G18" s="99"/>
      <c r="H18" s="99"/>
      <c r="I18" s="90"/>
    </row>
    <row r="19" spans="1:9" ht="15" x14ac:dyDescent="0.25">
      <c r="A19" s="19" t="s">
        <v>45</v>
      </c>
      <c r="B19" s="99">
        <v>7901108</v>
      </c>
      <c r="C19" s="99">
        <v>6150394</v>
      </c>
      <c r="D19" s="99">
        <v>90644562</v>
      </c>
      <c r="E19" s="99"/>
      <c r="F19" s="99">
        <v>2784294</v>
      </c>
      <c r="G19" s="99">
        <v>9915815</v>
      </c>
      <c r="H19" s="99"/>
      <c r="I19" s="90"/>
    </row>
    <row r="20" spans="1:9" ht="13.5" x14ac:dyDescent="0.25">
      <c r="A20" s="21"/>
      <c r="B20" s="99"/>
      <c r="C20" s="99"/>
      <c r="D20" s="99"/>
      <c r="E20" s="99"/>
      <c r="F20" s="99"/>
      <c r="G20" s="99"/>
      <c r="H20" s="99"/>
      <c r="I20" s="20"/>
    </row>
    <row r="21" spans="1:9" ht="13.5" x14ac:dyDescent="0.25">
      <c r="A21" s="17" t="s">
        <v>1</v>
      </c>
      <c r="B21" s="22">
        <f>SUM(B11:B19)</f>
        <v>340711047</v>
      </c>
      <c r="C21" s="22">
        <f t="shared" ref="C21:H21" si="0">SUM(C11:C19)</f>
        <v>264337978</v>
      </c>
      <c r="D21" s="22">
        <f t="shared" si="0"/>
        <v>3423100598</v>
      </c>
      <c r="E21" s="22">
        <f t="shared" si="0"/>
        <v>0</v>
      </c>
      <c r="F21" s="22">
        <f t="shared" si="0"/>
        <v>398361423</v>
      </c>
      <c r="G21" s="22">
        <f t="shared" si="0"/>
        <v>1561851581</v>
      </c>
      <c r="H21" s="22">
        <f t="shared" si="0"/>
        <v>0</v>
      </c>
      <c r="I21" s="20"/>
    </row>
    <row r="22" spans="1:9" ht="13.5" x14ac:dyDescent="0.25">
      <c r="A22" s="23"/>
      <c r="B22" s="113"/>
      <c r="C22" s="113"/>
      <c r="D22" s="113"/>
      <c r="E22" s="113"/>
      <c r="F22" s="113"/>
      <c r="G22" s="113"/>
      <c r="H22" s="113"/>
      <c r="I22" s="12"/>
    </row>
    <row r="23" spans="1:9" ht="13.5" x14ac:dyDescent="0.25">
      <c r="A23" s="23"/>
      <c r="B23" s="114"/>
      <c r="C23" s="114"/>
      <c r="D23" s="114"/>
      <c r="E23" s="114"/>
      <c r="F23" s="114"/>
      <c r="G23" s="114"/>
      <c r="H23" s="114"/>
      <c r="I23" s="12"/>
    </row>
    <row r="24" spans="1:9" ht="17.25" x14ac:dyDescent="0.3">
      <c r="A24" s="15" t="s">
        <v>46</v>
      </c>
      <c r="B24" s="115"/>
      <c r="C24" s="115"/>
      <c r="D24" s="115"/>
      <c r="E24" s="115"/>
      <c r="F24" s="115"/>
      <c r="G24" s="115"/>
      <c r="H24" s="115"/>
      <c r="I24" s="12"/>
    </row>
    <row r="25" spans="1:9" ht="13.5" x14ac:dyDescent="0.25">
      <c r="A25" s="17" t="s">
        <v>0</v>
      </c>
      <c r="B25" s="116" t="s">
        <v>30</v>
      </c>
      <c r="C25" s="116" t="s">
        <v>31</v>
      </c>
      <c r="D25" s="116" t="s">
        <v>32</v>
      </c>
      <c r="E25" s="116" t="s">
        <v>33</v>
      </c>
      <c r="F25" s="116" t="s">
        <v>34</v>
      </c>
      <c r="G25" s="116" t="s">
        <v>35</v>
      </c>
      <c r="H25" s="116" t="s">
        <v>36</v>
      </c>
      <c r="I25" s="18" t="s">
        <v>14</v>
      </c>
    </row>
    <row r="26" spans="1:9" ht="13.5" x14ac:dyDescent="0.25">
      <c r="A26" s="30" t="s">
        <v>103</v>
      </c>
      <c r="B26" s="100">
        <v>93765</v>
      </c>
      <c r="C26" s="101">
        <v>1399672</v>
      </c>
      <c r="D26" s="101">
        <v>7672047</v>
      </c>
      <c r="E26" s="101"/>
      <c r="F26" s="101"/>
      <c r="G26" s="101">
        <v>14165831</v>
      </c>
      <c r="H26" s="102"/>
      <c r="I26" s="90"/>
    </row>
    <row r="27" spans="1:9" ht="13.5" x14ac:dyDescent="0.25">
      <c r="A27" s="30" t="s">
        <v>104</v>
      </c>
      <c r="B27" s="100">
        <v>2936190</v>
      </c>
      <c r="C27" s="101"/>
      <c r="D27" s="101">
        <v>4529927</v>
      </c>
      <c r="E27" s="101"/>
      <c r="F27" s="101"/>
      <c r="G27" s="101"/>
      <c r="H27" s="102"/>
      <c r="I27" s="90"/>
    </row>
    <row r="28" spans="1:9" ht="13.5" x14ac:dyDescent="0.25">
      <c r="A28" s="30" t="s">
        <v>105</v>
      </c>
      <c r="B28" s="100">
        <v>4593843</v>
      </c>
      <c r="C28" s="101">
        <v>3651623</v>
      </c>
      <c r="D28" s="101">
        <v>4128926</v>
      </c>
      <c r="E28" s="101"/>
      <c r="F28" s="101"/>
      <c r="G28" s="101"/>
      <c r="H28" s="102"/>
      <c r="I28" s="90"/>
    </row>
    <row r="29" spans="1:9" ht="13.5" x14ac:dyDescent="0.25">
      <c r="A29" s="30" t="s">
        <v>106</v>
      </c>
      <c r="B29" s="117">
        <v>10694275</v>
      </c>
      <c r="C29" s="118">
        <v>9770516</v>
      </c>
      <c r="D29" s="118">
        <v>160861826</v>
      </c>
      <c r="E29" s="118"/>
      <c r="F29" s="118">
        <v>22052487</v>
      </c>
      <c r="G29" s="118">
        <v>63703913</v>
      </c>
      <c r="H29" s="103"/>
      <c r="I29" s="90"/>
    </row>
    <row r="30" spans="1:9" ht="13.5" x14ac:dyDescent="0.25">
      <c r="A30" s="30" t="s">
        <v>107</v>
      </c>
      <c r="B30" s="119">
        <v>9783828</v>
      </c>
      <c r="C30" s="118">
        <v>7123194</v>
      </c>
      <c r="D30" s="118">
        <v>73208280</v>
      </c>
      <c r="E30" s="118"/>
      <c r="F30" s="118">
        <v>11907230</v>
      </c>
      <c r="G30" s="118">
        <v>56544209</v>
      </c>
      <c r="H30" s="103"/>
      <c r="I30" s="90"/>
    </row>
    <row r="31" spans="1:9" ht="13.5" x14ac:dyDescent="0.25">
      <c r="A31" s="30" t="s">
        <v>108</v>
      </c>
      <c r="B31" s="104"/>
      <c r="C31" s="117">
        <v>4291791</v>
      </c>
      <c r="D31" s="118">
        <v>6793883</v>
      </c>
      <c r="E31" s="118"/>
      <c r="F31" s="118"/>
      <c r="G31" s="118"/>
      <c r="H31" s="103"/>
      <c r="I31" s="90"/>
    </row>
    <row r="32" spans="1:9" ht="13.5" x14ac:dyDescent="0.25">
      <c r="A32" s="30" t="s">
        <v>109</v>
      </c>
      <c r="B32" s="104">
        <v>1180712</v>
      </c>
      <c r="C32" s="117">
        <v>1046169</v>
      </c>
      <c r="D32" s="118">
        <v>12304047</v>
      </c>
      <c r="E32" s="118"/>
      <c r="F32" s="118">
        <v>1364727</v>
      </c>
      <c r="G32" s="118">
        <v>4002013</v>
      </c>
      <c r="H32" s="103"/>
      <c r="I32" s="90"/>
    </row>
    <row r="33" spans="1:9" ht="13.5" x14ac:dyDescent="0.25">
      <c r="A33" s="30" t="s">
        <v>111</v>
      </c>
      <c r="B33" s="104"/>
      <c r="C33" s="105"/>
      <c r="D33" s="105"/>
      <c r="E33" s="105"/>
      <c r="F33" s="105"/>
      <c r="G33" s="105"/>
      <c r="H33" s="105"/>
      <c r="I33" s="90"/>
    </row>
    <row r="34" spans="1:9" ht="13.5" x14ac:dyDescent="0.25">
      <c r="A34" s="17" t="s">
        <v>1</v>
      </c>
      <c r="B34" s="22">
        <f>SUM(B26:B33)</f>
        <v>29282613</v>
      </c>
      <c r="C34" s="22">
        <f t="shared" ref="C34:H34" si="1">SUM(C26:C33)</f>
        <v>27282965</v>
      </c>
      <c r="D34" s="22">
        <f t="shared" si="1"/>
        <v>269498936</v>
      </c>
      <c r="E34" s="22">
        <f t="shared" si="1"/>
        <v>0</v>
      </c>
      <c r="F34" s="22">
        <f t="shared" si="1"/>
        <v>35324444</v>
      </c>
      <c r="G34" s="22">
        <f t="shared" si="1"/>
        <v>138415966</v>
      </c>
      <c r="H34" s="22">
        <f t="shared" si="1"/>
        <v>0</v>
      </c>
      <c r="I34" s="20"/>
    </row>
    <row r="35" spans="1:9" ht="13.5" x14ac:dyDescent="0.25">
      <c r="B35" s="114"/>
      <c r="C35" s="114"/>
      <c r="D35" s="114"/>
      <c r="E35" s="114"/>
      <c r="F35" s="114"/>
      <c r="G35" s="114"/>
      <c r="H35" s="114"/>
      <c r="I35"/>
    </row>
    <row r="36" spans="1:9" ht="13.5" x14ac:dyDescent="0.25">
      <c r="A36" s="23"/>
      <c r="B36" s="114"/>
      <c r="C36" s="114"/>
      <c r="D36" s="114"/>
      <c r="E36" s="114"/>
      <c r="F36" s="114"/>
      <c r="G36" s="114"/>
      <c r="H36" s="114"/>
      <c r="I36"/>
    </row>
    <row r="37" spans="1:9" ht="17.25" x14ac:dyDescent="0.3">
      <c r="A37" s="15" t="s">
        <v>47</v>
      </c>
      <c r="B37" s="115"/>
      <c r="C37" s="115"/>
      <c r="D37" s="115"/>
      <c r="E37" s="115"/>
      <c r="F37" s="115"/>
      <c r="G37" s="115"/>
      <c r="H37" s="115"/>
      <c r="I37"/>
    </row>
    <row r="38" spans="1:9" ht="13.5" x14ac:dyDescent="0.25">
      <c r="A38" s="17" t="s">
        <v>0</v>
      </c>
      <c r="B38" s="116" t="s">
        <v>30</v>
      </c>
      <c r="C38" s="116" t="s">
        <v>31</v>
      </c>
      <c r="D38" s="116" t="s">
        <v>32</v>
      </c>
      <c r="E38" s="116" t="s">
        <v>33</v>
      </c>
      <c r="F38" s="116" t="s">
        <v>34</v>
      </c>
      <c r="G38" s="116" t="s">
        <v>35</v>
      </c>
      <c r="H38" s="116" t="s">
        <v>36</v>
      </c>
      <c r="I38" s="18" t="s">
        <v>14</v>
      </c>
    </row>
    <row r="39" spans="1:9" ht="127.5" x14ac:dyDescent="0.2">
      <c r="A39" s="125" t="s">
        <v>113</v>
      </c>
      <c r="B39" s="126">
        <v>805135364</v>
      </c>
      <c r="C39" s="126">
        <v>676133620</v>
      </c>
      <c r="D39" s="126">
        <v>16037845317</v>
      </c>
      <c r="E39" s="126"/>
      <c r="F39" s="126"/>
      <c r="G39" s="126">
        <v>379550576</v>
      </c>
      <c r="H39" s="127"/>
      <c r="I39" s="131" t="s">
        <v>116</v>
      </c>
    </row>
    <row r="40" spans="1:9" ht="13.5" x14ac:dyDescent="0.2">
      <c r="A40" s="128" t="s">
        <v>114</v>
      </c>
      <c r="B40" s="129">
        <v>50933838</v>
      </c>
      <c r="C40" s="129">
        <v>65927</v>
      </c>
      <c r="D40" s="129">
        <v>163571724</v>
      </c>
      <c r="E40" s="129"/>
      <c r="F40" s="129"/>
      <c r="G40" s="129"/>
      <c r="H40" s="130"/>
      <c r="I40" s="87"/>
    </row>
    <row r="41" spans="1:9" ht="13.5" x14ac:dyDescent="0.2">
      <c r="A41" s="128" t="s">
        <v>115</v>
      </c>
      <c r="B41" s="129">
        <v>165163</v>
      </c>
      <c r="C41" s="129">
        <v>6747</v>
      </c>
      <c r="D41" s="129">
        <v>-8156</v>
      </c>
      <c r="E41" s="129"/>
      <c r="F41" s="129"/>
      <c r="G41" s="129"/>
      <c r="H41" s="130"/>
      <c r="I41" s="87"/>
    </row>
    <row r="42" spans="1:9" ht="13.5" x14ac:dyDescent="0.25">
      <c r="A42" s="24"/>
      <c r="B42" s="106"/>
      <c r="C42" s="106"/>
      <c r="D42" s="106"/>
      <c r="E42" s="106"/>
      <c r="F42" s="106"/>
      <c r="G42" s="106"/>
      <c r="H42" s="107"/>
      <c r="I42" s="20"/>
    </row>
    <row r="43" spans="1:9" ht="13.5" x14ac:dyDescent="0.25">
      <c r="A43" s="17" t="s">
        <v>1</v>
      </c>
      <c r="B43" s="22">
        <f>SUM(B39:B42)</f>
        <v>856234365</v>
      </c>
      <c r="C43" s="22">
        <f t="shared" ref="C43:H43" si="2">SUM(C39:C42)</f>
        <v>676206294</v>
      </c>
      <c r="D43" s="22">
        <f t="shared" si="2"/>
        <v>16201408885</v>
      </c>
      <c r="E43" s="22">
        <f t="shared" si="2"/>
        <v>0</v>
      </c>
      <c r="F43" s="22">
        <f t="shared" si="2"/>
        <v>0</v>
      </c>
      <c r="G43" s="22">
        <f t="shared" si="2"/>
        <v>379550576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1226228025</v>
      </c>
      <c r="C47" s="22">
        <f t="shared" si="3"/>
        <v>967827237</v>
      </c>
      <c r="D47" s="22">
        <f t="shared" si="3"/>
        <v>19894008419</v>
      </c>
      <c r="E47" s="22">
        <f t="shared" si="3"/>
        <v>0</v>
      </c>
      <c r="F47" s="22">
        <f t="shared" si="3"/>
        <v>433685867</v>
      </c>
      <c r="G47" s="22">
        <f t="shared" si="3"/>
        <v>2079818123</v>
      </c>
      <c r="H47" s="22">
        <f t="shared" si="3"/>
        <v>0</v>
      </c>
      <c r="I47" s="91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>
        <f>'302-A - VINCULACION'!B4</f>
        <v>43312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5" t="s">
        <v>52</v>
      </c>
      <c r="B9" s="135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2">
        <v>0</v>
      </c>
      <c r="C13" s="30"/>
    </row>
    <row r="14" spans="1:4" ht="15" x14ac:dyDescent="0.3">
      <c r="A14" s="29" t="s">
        <v>56</v>
      </c>
      <c r="B14" s="92">
        <v>1</v>
      </c>
      <c r="C14" s="30"/>
    </row>
    <row r="15" spans="1:4" ht="15" x14ac:dyDescent="0.3">
      <c r="A15" s="29" t="s">
        <v>57</v>
      </c>
      <c r="B15" s="92">
        <v>3</v>
      </c>
      <c r="C15" s="30"/>
    </row>
    <row r="16" spans="1:4" ht="15" x14ac:dyDescent="0.3">
      <c r="A16" s="17" t="s">
        <v>48</v>
      </c>
      <c r="B16" s="93">
        <f>SUM(B13:B15)</f>
        <v>4</v>
      </c>
      <c r="C16" s="30"/>
    </row>
    <row r="17" spans="1:4" ht="13.5" x14ac:dyDescent="0.25">
      <c r="A17" s="31"/>
      <c r="B17" s="97"/>
      <c r="C17" s="13"/>
    </row>
    <row r="18" spans="1:4" ht="13.5" x14ac:dyDescent="0.25">
      <c r="A18" s="31"/>
      <c r="B18" s="97"/>
      <c r="C18" s="13"/>
    </row>
    <row r="19" spans="1:4" x14ac:dyDescent="0.2">
      <c r="B19" s="98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2">
        <v>12</v>
      </c>
      <c r="C22" s="30"/>
    </row>
    <row r="23" spans="1:4" ht="15" x14ac:dyDescent="0.3">
      <c r="A23" s="19" t="s">
        <v>60</v>
      </c>
      <c r="B23" s="112">
        <v>65</v>
      </c>
      <c r="C23" s="30"/>
    </row>
    <row r="24" spans="1:4" ht="15" x14ac:dyDescent="0.3">
      <c r="A24" s="19" t="s">
        <v>61</v>
      </c>
      <c r="B24" s="92">
        <v>0</v>
      </c>
      <c r="C24" s="30"/>
    </row>
    <row r="25" spans="1:4" ht="15" x14ac:dyDescent="0.3">
      <c r="A25" s="17" t="s">
        <v>48</v>
      </c>
      <c r="B25" s="93">
        <f>SUM(B22:B24)</f>
        <v>77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zoomScaleNormal="100" workbookViewId="0">
      <selection activeCell="D25" sqref="D25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21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>
        <f>'302-A - VINCULACION'!B4</f>
        <v>43312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5" t="s">
        <v>63</v>
      </c>
      <c r="E6" s="135"/>
      <c r="F6" s="26"/>
    </row>
    <row r="7" spans="1:7" ht="17.25" customHeight="1" x14ac:dyDescent="0.2"/>
    <row r="8" spans="1:7" ht="17.25" customHeight="1" x14ac:dyDescent="0.3">
      <c r="A8" s="135" t="s">
        <v>52</v>
      </c>
      <c r="B8" s="135"/>
      <c r="C8" s="135"/>
      <c r="D8" s="135"/>
      <c r="E8" s="135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6" t="s">
        <v>99</v>
      </c>
      <c r="C11" s="137"/>
      <c r="D11" s="136" t="s">
        <v>98</v>
      </c>
      <c r="E11" s="137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60" x14ac:dyDescent="0.3">
      <c r="A13" s="66" t="s">
        <v>67</v>
      </c>
      <c r="B13" s="92"/>
      <c r="C13" s="92"/>
      <c r="D13" s="92"/>
      <c r="E13" s="86">
        <v>1</v>
      </c>
      <c r="F13" s="132" t="s">
        <v>117</v>
      </c>
    </row>
    <row r="14" spans="1:7" ht="15" x14ac:dyDescent="0.3">
      <c r="A14" s="66" t="s">
        <v>68</v>
      </c>
      <c r="B14" s="92">
        <v>56</v>
      </c>
      <c r="C14" s="92"/>
      <c r="D14" s="92">
        <v>1</v>
      </c>
      <c r="E14" s="92"/>
      <c r="F14" s="68"/>
    </row>
    <row r="15" spans="1:7" ht="15" x14ac:dyDescent="0.3">
      <c r="A15" s="66" t="s">
        <v>69</v>
      </c>
      <c r="B15" s="92"/>
      <c r="C15" s="92"/>
      <c r="D15" s="92">
        <v>1</v>
      </c>
      <c r="E15" s="92"/>
      <c r="F15" s="68"/>
    </row>
    <row r="16" spans="1:7" ht="15" x14ac:dyDescent="0.3">
      <c r="A16" s="18" t="s">
        <v>48</v>
      </c>
      <c r="B16" s="93">
        <f>SUM(B13:B15)</f>
        <v>56</v>
      </c>
      <c r="C16" s="93">
        <f>SUM(C13:C15)</f>
        <v>0</v>
      </c>
      <c r="D16" s="93">
        <f>SUM(D13:D15)</f>
        <v>2</v>
      </c>
      <c r="E16" s="93">
        <f>SUM(E13:E15)</f>
        <v>1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4">
        <v>18</v>
      </c>
      <c r="C20" s="94"/>
      <c r="D20" s="94">
        <v>63</v>
      </c>
      <c r="E20" s="94"/>
      <c r="F20" s="83"/>
    </row>
    <row r="21" spans="1:7" ht="15" x14ac:dyDescent="0.2">
      <c r="A21" s="66" t="s">
        <v>68</v>
      </c>
      <c r="B21" s="94"/>
      <c r="C21" s="94"/>
      <c r="D21" s="94"/>
      <c r="E21" s="94"/>
      <c r="F21" s="83"/>
    </row>
    <row r="22" spans="1:7" ht="30" x14ac:dyDescent="0.2">
      <c r="A22" s="66" t="s">
        <v>69</v>
      </c>
      <c r="B22" s="94">
        <v>1</v>
      </c>
      <c r="C22" s="94"/>
      <c r="D22" s="94"/>
      <c r="E22" s="94"/>
      <c r="F22" s="84" t="s">
        <v>118</v>
      </c>
    </row>
    <row r="23" spans="1:7" ht="15" x14ac:dyDescent="0.2">
      <c r="A23" s="66" t="s">
        <v>110</v>
      </c>
      <c r="B23" s="94">
        <v>2</v>
      </c>
      <c r="C23" s="94"/>
      <c r="D23" s="94">
        <v>11</v>
      </c>
      <c r="E23" s="94"/>
      <c r="F23" s="83"/>
    </row>
    <row r="24" spans="1:7" ht="15" x14ac:dyDescent="0.2">
      <c r="A24" s="66" t="s">
        <v>111</v>
      </c>
      <c r="B24" s="94">
        <v>14</v>
      </c>
      <c r="C24" s="94"/>
      <c r="D24" s="94">
        <f>25+3</f>
        <v>28</v>
      </c>
      <c r="E24" s="94"/>
      <c r="F24" s="96"/>
    </row>
    <row r="25" spans="1:7" ht="15" x14ac:dyDescent="0.25">
      <c r="A25" s="18" t="s">
        <v>48</v>
      </c>
      <c r="B25" s="95">
        <f>SUM(B20:B24)</f>
        <v>35</v>
      </c>
      <c r="C25" s="95">
        <f>SUM(C20:C24)</f>
        <v>0</v>
      </c>
      <c r="D25" s="95">
        <f>SUM(D20:D24)</f>
        <v>102</v>
      </c>
      <c r="E25" s="95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E20" sqref="E20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4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>
        <f>'302-A - VINCULACION'!B4</f>
        <v>43312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8" t="s">
        <v>72</v>
      </c>
      <c r="C6" s="138"/>
      <c r="D6" s="138"/>
      <c r="E6" s="138"/>
      <c r="F6" s="138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9" t="s">
        <v>99</v>
      </c>
      <c r="C10" s="140"/>
      <c r="D10" s="139" t="s">
        <v>98</v>
      </c>
      <c r="E10" s="140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6"/>
      <c r="C12" s="86"/>
      <c r="D12" s="86">
        <v>18</v>
      </c>
      <c r="E12" s="86"/>
      <c r="F12" s="89" t="s">
        <v>119</v>
      </c>
    </row>
    <row r="13" spans="1:7" ht="23.25" customHeight="1" x14ac:dyDescent="0.2">
      <c r="A13" s="9" t="s">
        <v>77</v>
      </c>
      <c r="B13" s="86"/>
      <c r="C13" s="86"/>
      <c r="D13" s="86"/>
      <c r="E13" s="86"/>
      <c r="F13" s="88"/>
    </row>
    <row r="14" spans="1:7" ht="48.75" x14ac:dyDescent="0.2">
      <c r="A14" s="9" t="s">
        <v>78</v>
      </c>
      <c r="B14" s="86">
        <v>4</v>
      </c>
      <c r="C14" s="86"/>
      <c r="D14" s="86"/>
      <c r="E14" s="86"/>
      <c r="F14" s="133" t="s">
        <v>120</v>
      </c>
    </row>
    <row r="15" spans="1:7" ht="25.5" x14ac:dyDescent="0.2">
      <c r="A15" s="9" t="s">
        <v>100</v>
      </c>
      <c r="B15" s="86"/>
      <c r="C15" s="86"/>
      <c r="D15" s="86"/>
      <c r="E15" s="86"/>
      <c r="F15" s="89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4</v>
      </c>
      <c r="C17" s="73">
        <f t="shared" ref="C17:E17" si="0">SUM(C12:C16)</f>
        <v>0</v>
      </c>
      <c r="D17" s="73">
        <f t="shared" si="0"/>
        <v>18</v>
      </c>
      <c r="E17" s="73">
        <f t="shared" si="0"/>
        <v>0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D17" sqref="D17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>
        <f>'302-A - VINCULACION'!B4</f>
        <v>43312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42" t="s">
        <v>89</v>
      </c>
      <c r="C6" s="142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41"/>
      <c r="B8" s="141"/>
      <c r="C8" s="141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727</v>
      </c>
      <c r="C10" s="48">
        <f>+B10/B12</f>
        <v>0.70173745173745172</v>
      </c>
      <c r="D10" s="49"/>
    </row>
    <row r="11" spans="1:8" ht="14.25" thickBot="1" x14ac:dyDescent="0.3">
      <c r="A11" s="50" t="s">
        <v>93</v>
      </c>
      <c r="B11" s="75">
        <v>309</v>
      </c>
      <c r="C11" s="51">
        <f>+B11/B12</f>
        <v>0.29826254826254828</v>
      </c>
      <c r="D11" s="52"/>
    </row>
    <row r="12" spans="1:8" ht="14.25" thickBot="1" x14ac:dyDescent="0.3">
      <c r="A12" s="53" t="s">
        <v>48</v>
      </c>
      <c r="B12" s="54">
        <f>SUM(B10:B11)</f>
        <v>1036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2018-07-31T19:55:44Z</cp:lastPrinted>
  <dcterms:created xsi:type="dcterms:W3CDTF">2012-11-07T19:36:57Z</dcterms:created>
  <dcterms:modified xsi:type="dcterms:W3CDTF">2018-08-08T19:41:11Z</dcterms:modified>
</cp:coreProperties>
</file>